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Snowhill\02-2023\Shivaji Marg\"/>
    </mc:Choice>
  </mc:AlternateContent>
  <xr:revisionPtr revIDLastSave="0" documentId="13_ncr:1_{B6A99A2F-3913-453F-90D0-F35F12B19C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</sheets>
  <definedNames>
    <definedName name="_xlnm.Print_Area" localSheetId="0">'page 1'!$A$1:$Q$25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H16" i="1"/>
  <c r="G16" i="1"/>
  <c r="E16" i="1"/>
  <c r="M15" i="1"/>
  <c r="G15" i="1"/>
  <c r="G12" i="1"/>
  <c r="G13" i="1"/>
  <c r="J13" i="1" s="1"/>
  <c r="G14" i="1"/>
  <c r="J14" i="1" s="1"/>
  <c r="J15" i="1" l="1"/>
  <c r="L15" i="1" s="1"/>
  <c r="J12" i="1"/>
  <c r="M12" i="1"/>
  <c r="M11" i="1"/>
  <c r="N15" i="1" l="1"/>
  <c r="O15" i="1" s="1"/>
  <c r="P15" i="1" s="1"/>
  <c r="A13" i="1"/>
  <c r="A14" i="1" s="1"/>
  <c r="M14" i="1"/>
  <c r="L14" i="1"/>
  <c r="N14" i="1" l="1"/>
  <c r="O14" i="1" s="1"/>
  <c r="P14" i="1" s="1"/>
  <c r="M13" i="1" l="1"/>
  <c r="L13" i="1" l="1"/>
  <c r="G11" i="1"/>
  <c r="J11" i="1" l="1"/>
  <c r="L12" i="1"/>
  <c r="L11" i="1" l="1"/>
  <c r="N13" i="1"/>
  <c r="O13" i="1" s="1"/>
  <c r="P13" i="1" s="1"/>
  <c r="N11" i="1" l="1"/>
  <c r="N12" i="1"/>
  <c r="O12" i="1" s="1"/>
  <c r="P12" i="1" s="1"/>
  <c r="O11" i="1"/>
  <c r="P11" i="1" l="1"/>
</calcChain>
</file>

<file path=xl/sharedStrings.xml><?xml version="1.0" encoding="utf-8"?>
<sst xmlns="http://schemas.openxmlformats.org/spreadsheetml/2006/main" count="45" uniqueCount="37">
  <si>
    <t>FORM XVII</t>
  </si>
  <si>
    <t>REGISTER OF WAGES</t>
  </si>
  <si>
    <t>Name of workman</t>
  </si>
  <si>
    <t>Amount of Wages Earned</t>
  </si>
  <si>
    <t>Basic wages</t>
  </si>
  <si>
    <t>Bonus</t>
  </si>
  <si>
    <t>Leave</t>
  </si>
  <si>
    <t>Gross</t>
  </si>
  <si>
    <t>Chq  No</t>
  </si>
  <si>
    <t>PF</t>
  </si>
  <si>
    <t>ESIC</t>
  </si>
  <si>
    <t>TOTAL</t>
  </si>
  <si>
    <t>TOTAL   &gt;&gt;&gt;&gt;&gt;&gt;&gt;&gt;</t>
  </si>
  <si>
    <t>S. No.</t>
  </si>
  <si>
    <t>Designation nature of Work Done</t>
  </si>
  <si>
    <t>Unit of Work Done</t>
  </si>
  <si>
    <t>payble Basic wages</t>
  </si>
  <si>
    <t>PF @12%</t>
  </si>
  <si>
    <t>ESIC@0.75
%</t>
  </si>
  <si>
    <t>Total deduction PF /
ESIC</t>
  </si>
  <si>
    <t>Net amount paid</t>
  </si>
  <si>
    <t>Gardener</t>
  </si>
  <si>
    <t>NFT</t>
  </si>
  <si>
    <t>Monthly
Day</t>
  </si>
  <si>
    <t>SADA SHIV GIRI</t>
  </si>
  <si>
    <t>ANIL KUMAR</t>
  </si>
  <si>
    <t>SANJAY KUMAR</t>
  </si>
  <si>
    <t>HARI RAM</t>
  </si>
  <si>
    <t>Name and address of Contractor :Snowhill Rainbow Pvt Ltd N- 304 Mangol Puri New Delhi -110083                                                                                                                                                                                                                                                                           Nature and location of work : Horticulture at DLF Shivaji Marg, Moti Nagar</t>
  </si>
  <si>
    <t>Advance</t>
  </si>
  <si>
    <t xml:space="preserve">Deduction </t>
  </si>
  <si>
    <t xml:space="preserve">Name and address of establishment in /under which contract is carried on  :C&amp;W PMSI PVT LTD DLF Tower Jasola                                                                                                                                                                                                                                                                                                                                                                                                                                                           Name and address of principal employer :- C&amp;W PMSI Pvt. Ltd  at  DLF Jasola Tower A &amp; B New Delhi </t>
  </si>
  <si>
    <t>PF =15400</t>
  </si>
  <si>
    <t>Arrears</t>
  </si>
  <si>
    <t>[See Rule 78 (2) (a) ]</t>
  </si>
  <si>
    <t>Wage period. Feb.-2023</t>
  </si>
  <si>
    <t>Ramakant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</si>
</sst>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1"/>
      <color rgb="FF000000"/>
      <name val="Calibri"/>
      <family val="2"/>
      <charset val="204"/>
    </font>
    <font>
      <b/>
      <sz val="8"/>
      <color rgb="FF000000"/>
      <name val="Arial"/>
      <family val="2"/>
    </font>
    <font>
      <sz val="8"/>
      <color rgb="FF000000"/>
      <name val="Calibri"/>
      <family val="2"/>
      <charset val="204"/>
    </font>
    <font>
      <b/>
      <sz val="8"/>
      <color rgb="FF000000"/>
      <name val="Calibri"/>
      <family val="2"/>
    </font>
    <font>
      <u/>
      <sz val="8"/>
      <color rgb="FF0000FF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Calibri"/>
      <family val="2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164" fontId="6" fillId="0" borderId="10" xfId="0" applyNumberFormat="1" applyFont="1" applyBorder="1" applyAlignment="1">
      <alignment horizontal="left"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4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164" fontId="2" fillId="0" borderId="10" xfId="0" applyNumberFormat="1" applyFont="1" applyBorder="1" applyAlignment="1">
      <alignment horizontal="left"/>
    </xf>
    <xf numFmtId="164" fontId="6" fillId="0" borderId="19" xfId="0" applyNumberFormat="1" applyFont="1" applyBorder="1" applyAlignment="1">
      <alignment horizontal="left" wrapText="1"/>
    </xf>
    <xf numFmtId="0" fontId="2" fillId="0" borderId="2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409575</xdr:colOff>
      <xdr:row>17</xdr:row>
      <xdr:rowOff>9525</xdr:rowOff>
    </xdr:from>
    <xdr:to>
      <xdr:col>16</xdr:col>
      <xdr:colOff>514350</xdr:colOff>
      <xdr:row>24</xdr:row>
      <xdr:rowOff>102650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24600" y="4295775"/>
          <a:ext cx="1066800" cy="1093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4" zoomScaleNormal="100" workbookViewId="0">
      <selection activeCell="D11" sqref="D11"/>
    </sheetView>
  </sheetViews>
  <sheetFormatPr defaultRowHeight="11.25" x14ac:dyDescent="0.2"/>
  <cols>
    <col min="1" max="1" width="3.28515625" style="1" customWidth="1"/>
    <col min="2" max="2" width="10.7109375" style="1" customWidth="1"/>
    <col min="3" max="3" width="7.28515625" style="1" customWidth="1"/>
    <col min="4" max="4" width="6.42578125" style="1" customWidth="1"/>
    <col min="5" max="5" width="5" style="1" customWidth="1"/>
    <col min="6" max="6" width="6.85546875" style="1" customWidth="1"/>
    <col min="7" max="7" width="7.42578125" style="1" customWidth="1"/>
    <col min="8" max="8" width="5.140625" style="1" customWidth="1"/>
    <col min="9" max="9" width="6.85546875" style="1" customWidth="1"/>
    <col min="10" max="11" width="5" style="1" customWidth="1"/>
    <col min="12" max="12" width="6" style="1" customWidth="1"/>
    <col min="13" max="14" width="6.85546875" style="1" customWidth="1"/>
    <col min="15" max="15" width="7.5703125" style="1" customWidth="1"/>
    <col min="16" max="16" width="6.85546875" style="1" customWidth="1"/>
    <col min="17" max="17" width="9.7109375" style="1" customWidth="1"/>
    <col min="18" max="16384" width="9.140625" style="1"/>
  </cols>
  <sheetData>
    <row r="1" spans="1:19" ht="19.899999999999999" customHeight="1" x14ac:dyDescent="0.2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9" ht="16.5" customHeight="1" x14ac:dyDescent="0.2">
      <c r="A2" s="43" t="s">
        <v>34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5"/>
    </row>
    <row r="3" spans="1:19" ht="19.350000000000001" customHeight="1" x14ac:dyDescent="0.2">
      <c r="A3" s="46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/>
    </row>
    <row r="4" spans="1:19" ht="26.25" customHeight="1" x14ac:dyDescent="0.2">
      <c r="A4" s="49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1"/>
    </row>
    <row r="5" spans="1:19" ht="26.25" customHeight="1" x14ac:dyDescent="0.2">
      <c r="A5" s="52" t="s">
        <v>31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</row>
    <row r="6" spans="1:19" ht="19.899999999999999" customHeight="1" x14ac:dyDescent="0.2">
      <c r="A6" s="24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  <c r="N6" s="26"/>
      <c r="O6" s="25"/>
      <c r="P6" s="25"/>
      <c r="Q6" s="27"/>
    </row>
    <row r="7" spans="1:19" ht="21.4" customHeight="1" x14ac:dyDescent="0.2">
      <c r="A7" s="28" t="s">
        <v>13</v>
      </c>
      <c r="B7" s="29" t="s">
        <v>2</v>
      </c>
      <c r="C7" s="31" t="s">
        <v>14</v>
      </c>
      <c r="D7" s="31" t="s">
        <v>23</v>
      </c>
      <c r="E7" s="29" t="s">
        <v>15</v>
      </c>
      <c r="F7" s="33" t="s">
        <v>3</v>
      </c>
      <c r="G7" s="33"/>
      <c r="H7" s="33"/>
      <c r="I7" s="33"/>
      <c r="J7" s="33"/>
      <c r="K7" s="38"/>
      <c r="L7" s="39"/>
      <c r="M7" s="36" t="s">
        <v>30</v>
      </c>
      <c r="N7" s="37"/>
      <c r="O7" s="22"/>
      <c r="P7" s="34"/>
      <c r="Q7" s="35"/>
    </row>
    <row r="8" spans="1:19" ht="48" customHeight="1" x14ac:dyDescent="0.2">
      <c r="A8" s="28" t="s">
        <v>13</v>
      </c>
      <c r="B8" s="30" t="s">
        <v>2</v>
      </c>
      <c r="C8" s="32" t="s">
        <v>14</v>
      </c>
      <c r="D8" s="32"/>
      <c r="E8" s="30" t="s">
        <v>15</v>
      </c>
      <c r="F8" s="2" t="s">
        <v>4</v>
      </c>
      <c r="G8" s="2" t="s">
        <v>16</v>
      </c>
      <c r="H8" s="9" t="s">
        <v>33</v>
      </c>
      <c r="I8" s="8" t="s">
        <v>29</v>
      </c>
      <c r="J8" s="8" t="s">
        <v>5</v>
      </c>
      <c r="K8" s="8" t="s">
        <v>6</v>
      </c>
      <c r="L8" s="8" t="s">
        <v>7</v>
      </c>
      <c r="M8" s="21" t="s">
        <v>17</v>
      </c>
      <c r="N8" s="23" t="s">
        <v>18</v>
      </c>
      <c r="O8" s="2" t="s">
        <v>19</v>
      </c>
      <c r="P8" s="2" t="s">
        <v>20</v>
      </c>
      <c r="Q8" s="11" t="s">
        <v>8</v>
      </c>
      <c r="S8" s="1" t="s">
        <v>32</v>
      </c>
    </row>
    <row r="9" spans="1:19" ht="22.35" customHeight="1" x14ac:dyDescent="0.2">
      <c r="A9" s="12">
        <v>1</v>
      </c>
      <c r="B9" s="3">
        <v>2</v>
      </c>
      <c r="C9" s="3">
        <v>4</v>
      </c>
      <c r="D9" s="10"/>
      <c r="E9" s="3">
        <v>6</v>
      </c>
      <c r="F9" s="10"/>
      <c r="G9" s="3">
        <v>8</v>
      </c>
      <c r="H9" s="3">
        <v>9</v>
      </c>
      <c r="I9" s="3">
        <v>10</v>
      </c>
      <c r="J9" s="3">
        <v>12</v>
      </c>
      <c r="K9" s="3">
        <v>13</v>
      </c>
      <c r="L9" s="3">
        <v>14</v>
      </c>
      <c r="M9" s="3">
        <v>15</v>
      </c>
      <c r="N9" s="3">
        <v>16</v>
      </c>
      <c r="O9" s="3">
        <v>17</v>
      </c>
      <c r="P9" s="3">
        <v>18</v>
      </c>
      <c r="Q9" s="13">
        <v>19</v>
      </c>
    </row>
    <row r="10" spans="1:19" ht="18.75" customHeight="1" x14ac:dyDescent="0.2">
      <c r="A10" s="60"/>
      <c r="B10" s="61"/>
      <c r="C10" s="61"/>
      <c r="D10" s="10"/>
      <c r="E10" s="10"/>
      <c r="F10" s="10"/>
      <c r="G10" s="10"/>
      <c r="H10" s="10"/>
      <c r="I10" s="10"/>
      <c r="J10" s="10"/>
      <c r="K10" s="10"/>
      <c r="L10" s="10"/>
      <c r="M10" s="3" t="s">
        <v>9</v>
      </c>
      <c r="N10" s="4" t="s">
        <v>10</v>
      </c>
      <c r="O10" s="4" t="s">
        <v>11</v>
      </c>
      <c r="P10" s="10"/>
      <c r="Q10" s="14"/>
    </row>
    <row r="11" spans="1:19" s="5" customFormat="1" ht="19.5" customHeight="1" x14ac:dyDescent="0.2">
      <c r="A11" s="63">
        <v>1</v>
      </c>
      <c r="B11" s="6" t="s">
        <v>24</v>
      </c>
      <c r="C11" s="64" t="s">
        <v>21</v>
      </c>
      <c r="D11" s="59">
        <v>28</v>
      </c>
      <c r="E11" s="7">
        <v>28</v>
      </c>
      <c r="F11" s="7">
        <v>18499</v>
      </c>
      <c r="G11" s="7">
        <f>F11/D11*E11</f>
        <v>18499</v>
      </c>
      <c r="H11" s="7"/>
      <c r="I11" s="7">
        <v>0</v>
      </c>
      <c r="J11" s="7">
        <f>G11*8.33%</f>
        <v>1540.9666999999999</v>
      </c>
      <c r="K11" s="7">
        <v>350</v>
      </c>
      <c r="L11" s="7">
        <f>G11+H11+I11+J11+K11</f>
        <v>20389.966700000001</v>
      </c>
      <c r="M11" s="7">
        <f>15400*12/100</f>
        <v>1848</v>
      </c>
      <c r="N11" s="7">
        <f>L11*0.75/100</f>
        <v>152.92475024999999</v>
      </c>
      <c r="O11" s="7">
        <f t="shared" ref="O11:O14" si="0">M11+N11</f>
        <v>2000.92475025</v>
      </c>
      <c r="P11" s="7">
        <f t="shared" ref="P11:P14" si="1">L11-O11</f>
        <v>18389.041949750001</v>
      </c>
      <c r="Q11" s="15" t="s">
        <v>22</v>
      </c>
    </row>
    <row r="12" spans="1:19" s="5" customFormat="1" ht="19.5" customHeight="1" x14ac:dyDescent="0.2">
      <c r="A12" s="63">
        <v>2</v>
      </c>
      <c r="B12" s="6" t="s">
        <v>25</v>
      </c>
      <c r="C12" s="64"/>
      <c r="D12" s="59">
        <v>28</v>
      </c>
      <c r="E12" s="7">
        <v>22</v>
      </c>
      <c r="F12" s="7">
        <v>18499</v>
      </c>
      <c r="G12" s="7">
        <f t="shared" ref="G12:G14" si="2">F12/D12*E12</f>
        <v>14534.928571428572</v>
      </c>
      <c r="H12" s="7"/>
      <c r="I12" s="7">
        <v>0</v>
      </c>
      <c r="J12" s="7">
        <f t="shared" ref="J12:J14" si="3">G12*8.33%</f>
        <v>1210.75955</v>
      </c>
      <c r="K12" s="7">
        <v>0</v>
      </c>
      <c r="L12" s="7">
        <f t="shared" ref="L12:L14" si="4">G12+H12+I12+J12+K12</f>
        <v>15745.688121428573</v>
      </c>
      <c r="M12" s="55">
        <f>G12*12/100</f>
        <v>1744.1914285714288</v>
      </c>
      <c r="N12" s="7">
        <f t="shared" ref="N12:N14" si="5">L12*0.75/100</f>
        <v>118.0926609107143</v>
      </c>
      <c r="O12" s="7">
        <f t="shared" ref="O12" si="6">M12+N12</f>
        <v>1862.2840894821431</v>
      </c>
      <c r="P12" s="7">
        <f t="shared" ref="P12" si="7">L12-O12</f>
        <v>13883.404031946429</v>
      </c>
      <c r="Q12" s="15" t="s">
        <v>22</v>
      </c>
    </row>
    <row r="13" spans="1:19" s="5" customFormat="1" ht="19.5" customHeight="1" x14ac:dyDescent="0.2">
      <c r="A13" s="63">
        <f>A12+1</f>
        <v>3</v>
      </c>
      <c r="B13" s="6" t="s">
        <v>26</v>
      </c>
      <c r="C13" s="64"/>
      <c r="D13" s="59">
        <v>28</v>
      </c>
      <c r="E13" s="7">
        <v>28</v>
      </c>
      <c r="F13" s="7">
        <v>18499</v>
      </c>
      <c r="G13" s="7">
        <f t="shared" si="2"/>
        <v>18499</v>
      </c>
      <c r="H13" s="7"/>
      <c r="I13" s="7">
        <v>0</v>
      </c>
      <c r="J13" s="7">
        <f t="shared" si="3"/>
        <v>1540.9666999999999</v>
      </c>
      <c r="K13" s="7">
        <v>0</v>
      </c>
      <c r="L13" s="7">
        <f t="shared" si="4"/>
        <v>20039.966700000001</v>
      </c>
      <c r="M13" s="7">
        <f t="shared" ref="M13:M15" si="8">15400*12/100</f>
        <v>1848</v>
      </c>
      <c r="N13" s="7">
        <f t="shared" si="5"/>
        <v>150.29975024999999</v>
      </c>
      <c r="O13" s="7">
        <f t="shared" si="0"/>
        <v>1998.29975025</v>
      </c>
      <c r="P13" s="7">
        <f t="shared" si="1"/>
        <v>18041.666949750001</v>
      </c>
      <c r="Q13" s="15" t="s">
        <v>22</v>
      </c>
    </row>
    <row r="14" spans="1:19" s="5" customFormat="1" ht="19.5" customHeight="1" x14ac:dyDescent="0.2">
      <c r="A14" s="63">
        <f t="shared" ref="A14" si="9">A13+1</f>
        <v>4</v>
      </c>
      <c r="B14" s="6" t="s">
        <v>27</v>
      </c>
      <c r="C14" s="64"/>
      <c r="D14" s="59">
        <v>28</v>
      </c>
      <c r="E14" s="7">
        <v>28</v>
      </c>
      <c r="F14" s="7">
        <v>18499</v>
      </c>
      <c r="G14" s="7">
        <f t="shared" si="2"/>
        <v>18499</v>
      </c>
      <c r="H14" s="7"/>
      <c r="I14" s="7">
        <v>0</v>
      </c>
      <c r="J14" s="7">
        <f t="shared" si="3"/>
        <v>1540.9666999999999</v>
      </c>
      <c r="K14" s="7">
        <v>0</v>
      </c>
      <c r="L14" s="7">
        <f t="shared" si="4"/>
        <v>20039.966700000001</v>
      </c>
      <c r="M14" s="7">
        <f t="shared" si="8"/>
        <v>1848</v>
      </c>
      <c r="N14" s="7">
        <f t="shared" si="5"/>
        <v>150.29975024999999</v>
      </c>
      <c r="O14" s="7">
        <f t="shared" si="0"/>
        <v>1998.29975025</v>
      </c>
      <c r="P14" s="7">
        <f t="shared" si="1"/>
        <v>18041.666949750001</v>
      </c>
      <c r="Q14" s="15" t="s">
        <v>22</v>
      </c>
    </row>
    <row r="15" spans="1:19" s="5" customFormat="1" ht="19.5" customHeight="1" x14ac:dyDescent="0.2">
      <c r="A15" s="63">
        <v>5</v>
      </c>
      <c r="B15" s="65" t="s">
        <v>36</v>
      </c>
      <c r="C15" s="64"/>
      <c r="D15" s="59">
        <v>28</v>
      </c>
      <c r="E15" s="7">
        <v>6</v>
      </c>
      <c r="F15" s="7">
        <v>18499</v>
      </c>
      <c r="G15" s="7">
        <f t="shared" ref="G15" si="10">F15/D15*E15</f>
        <v>3964.0714285714284</v>
      </c>
      <c r="H15" s="7"/>
      <c r="I15" s="7">
        <v>0</v>
      </c>
      <c r="J15" s="7">
        <f t="shared" ref="J15" si="11">G15*8.33%</f>
        <v>330.20715000000001</v>
      </c>
      <c r="K15" s="7">
        <v>0</v>
      </c>
      <c r="L15" s="7">
        <f t="shared" ref="L15" si="12">G15+H15+I15+J15+K15</f>
        <v>4294.2785785714286</v>
      </c>
      <c r="M15" s="7">
        <f t="shared" si="8"/>
        <v>1848</v>
      </c>
      <c r="N15" s="7">
        <f t="shared" ref="N15" si="13">L15*0.75/100</f>
        <v>32.207089339285716</v>
      </c>
      <c r="O15" s="7">
        <f t="shared" ref="O15" si="14">M15+N15</f>
        <v>1880.2070893392856</v>
      </c>
      <c r="P15" s="7">
        <f t="shared" ref="P15" si="15">L15-O15</f>
        <v>2414.071489232143</v>
      </c>
      <c r="Q15" s="15" t="s">
        <v>22</v>
      </c>
    </row>
    <row r="16" spans="1:19" s="5" customFormat="1" ht="17.25" customHeight="1" x14ac:dyDescent="0.2">
      <c r="A16" s="62"/>
      <c r="B16" s="57" t="s">
        <v>12</v>
      </c>
      <c r="C16" s="57"/>
      <c r="D16" s="56"/>
      <c r="E16" s="56">
        <f t="shared" ref="E16:P16" si="16">SUM(E11:E15)</f>
        <v>112</v>
      </c>
      <c r="F16" s="56"/>
      <c r="G16" s="56">
        <f t="shared" si="16"/>
        <v>73996.000000000015</v>
      </c>
      <c r="H16" s="56">
        <f t="shared" si="16"/>
        <v>0</v>
      </c>
      <c r="I16" s="56">
        <f t="shared" si="16"/>
        <v>0</v>
      </c>
      <c r="J16" s="56">
        <f t="shared" si="16"/>
        <v>6163.8667999999998</v>
      </c>
      <c r="K16" s="56">
        <f t="shared" si="16"/>
        <v>350</v>
      </c>
      <c r="L16" s="56">
        <f t="shared" si="16"/>
        <v>80509.866800000003</v>
      </c>
      <c r="M16" s="56">
        <f t="shared" si="16"/>
        <v>9136.1914285714283</v>
      </c>
      <c r="N16" s="56">
        <f t="shared" si="16"/>
        <v>603.82400100000007</v>
      </c>
      <c r="O16" s="56">
        <f t="shared" si="16"/>
        <v>9740.0154295714292</v>
      </c>
      <c r="P16" s="56">
        <f t="shared" si="16"/>
        <v>70769.851370428572</v>
      </c>
      <c r="Q16" s="58"/>
    </row>
    <row r="17" spans="1:17" x14ac:dyDescent="0.2">
      <c r="A17" s="16"/>
      <c r="Q17" s="17"/>
    </row>
    <row r="18" spans="1:17" x14ac:dyDescent="0.2">
      <c r="A18" s="16"/>
      <c r="Q18" s="17"/>
    </row>
    <row r="19" spans="1:17" x14ac:dyDescent="0.2">
      <c r="A19" s="16"/>
      <c r="Q19" s="17"/>
    </row>
    <row r="20" spans="1:17" x14ac:dyDescent="0.2">
      <c r="A20" s="16"/>
      <c r="Q20" s="17"/>
    </row>
    <row r="21" spans="1:17" x14ac:dyDescent="0.2">
      <c r="A21" s="16"/>
      <c r="Q21" s="17"/>
    </row>
    <row r="22" spans="1:17" x14ac:dyDescent="0.2">
      <c r="A22" s="16"/>
      <c r="Q22" s="17"/>
    </row>
    <row r="23" spans="1:17" x14ac:dyDescent="0.2">
      <c r="A23" s="16"/>
      <c r="Q23" s="17"/>
    </row>
    <row r="24" spans="1:17" x14ac:dyDescent="0.2">
      <c r="A24" s="16"/>
      <c r="Q24" s="17"/>
    </row>
    <row r="25" spans="1:17" ht="12" thickBo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/>
    </row>
  </sheetData>
  <mergeCells count="17">
    <mergeCell ref="A1:Q1"/>
    <mergeCell ref="A2:Q2"/>
    <mergeCell ref="A3:Q3"/>
    <mergeCell ref="A4:Q4"/>
    <mergeCell ref="A5:Q5"/>
    <mergeCell ref="B16:C16"/>
    <mergeCell ref="A6:Q6"/>
    <mergeCell ref="A7:A8"/>
    <mergeCell ref="B7:B8"/>
    <mergeCell ref="C7:C8"/>
    <mergeCell ref="E7:E8"/>
    <mergeCell ref="F7:J7"/>
    <mergeCell ref="P7:Q7"/>
    <mergeCell ref="D7:D8"/>
    <mergeCell ref="M7:N7"/>
    <mergeCell ref="K7:L7"/>
    <mergeCell ref="C11:C15"/>
  </mergeCells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17" max="1048575" man="1"/>
  </colBreaks>
  <ignoredErrors>
    <ignoredError sqref="D10:I10 N12:O12 G11 N11:O11 O13 J10:O10 I11 I13 I12" formulaRange="1"/>
    <ignoredError sqref="M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2023-02-16T08:36:03Z</cp:lastPrinted>
  <dcterms:modified xsi:type="dcterms:W3CDTF">2023-03-14T06:00:23Z</dcterms:modified>
</cp:coreProperties>
</file>