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7-2023\Shivaji Marg\"/>
    </mc:Choice>
  </mc:AlternateContent>
  <xr:revisionPtr revIDLastSave="0" documentId="13_ncr:1_{1DF380E7-80B5-42EA-8A83-DDC231F3BA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definedNames>
    <definedName name="_xlnm.Print_Area" localSheetId="0">'page 1'!$A$1:$Q$25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G14" i="1"/>
  <c r="H16" i="1"/>
  <c r="K16" i="1"/>
  <c r="I16" i="1"/>
  <c r="E16" i="1"/>
  <c r="G12" i="1"/>
  <c r="G13" i="1"/>
  <c r="J13" i="1" s="1"/>
  <c r="G15" i="1"/>
  <c r="J15" i="1" l="1"/>
  <c r="M15" i="1"/>
  <c r="J14" i="1"/>
  <c r="L14" i="1" s="1"/>
  <c r="J12" i="1"/>
  <c r="L12" i="1" s="1"/>
  <c r="N14" i="1" l="1"/>
  <c r="O14" i="1" s="1"/>
  <c r="P14" i="1" s="1"/>
  <c r="L15" i="1"/>
  <c r="N15" i="1" l="1"/>
  <c r="O15" i="1" s="1"/>
  <c r="P15" i="1" s="1"/>
  <c r="M13" i="1" l="1"/>
  <c r="M16" i="1" s="1"/>
  <c r="L13" i="1" l="1"/>
  <c r="G11" i="1"/>
  <c r="G16" i="1" s="1"/>
  <c r="J11" i="1" l="1"/>
  <c r="J16" i="1" s="1"/>
  <c r="L11" i="1" l="1"/>
  <c r="L16" i="1" s="1"/>
  <c r="N13" i="1"/>
  <c r="O13" i="1" s="1"/>
  <c r="P13" i="1" s="1"/>
  <c r="N11" i="1" l="1"/>
  <c r="N12" i="1"/>
  <c r="O12" i="1" s="1"/>
  <c r="P12" i="1" s="1"/>
  <c r="O11" i="1"/>
  <c r="O16" i="1" s="1"/>
  <c r="N16" i="1" l="1"/>
  <c r="P11" i="1"/>
  <c r="P16" i="1" s="1"/>
</calcChain>
</file>

<file path=xl/sharedStrings.xml><?xml version="1.0" encoding="utf-8"?>
<sst xmlns="http://schemas.openxmlformats.org/spreadsheetml/2006/main" count="45" uniqueCount="37">
  <si>
    <t>FORM XVII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</si>
  <si>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</si>
  <si>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</si>
  <si>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</si>
  <si>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</si>
  <si>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</si>
  <si>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</si>
  <si>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</si>
  <si>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</si>
  <si>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</si>
  <si>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</si>
  <si>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</si>
  <si>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</si>
  <si>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</si>
  <si>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</si>
  <si>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</si>
  <si>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payble Basic wages</t>
  </si>
  <si>
    <t>PF @12%</t>
  </si>
  <si>
    <t>ESIC@0.75
%</t>
  </si>
  <si>
    <t>Total deduction PF /
ESIC</t>
  </si>
  <si>
    <t>Net amount paid</t>
  </si>
  <si>
    <t>Gardener</t>
  </si>
  <si>
    <t>NFT</t>
  </si>
  <si>
    <t>Monthly
Day</t>
  </si>
  <si>
    <t>SADA SHIV GIRI</t>
  </si>
  <si>
    <t>SANJAY KUMAR</t>
  </si>
  <si>
    <t>HARI RAM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</si>
  <si>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DLF Shivaji Marg, Moti Nagar</t>
  </si>
  <si>
    <t>Advance</t>
  </si>
  <si>
    <t xml:space="preserve">Deduction </t>
  </si>
  <si>
    <t xml:space="preserve">Name and address of establishment in /under which contract is carried on  :C&amp;W PMSI PVT LTD DLF Tower Jasola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and address of principal employer :- C&amp;W PMSI Pvt. Ltd  at  DLF Jasola Tower A &amp; B New Delhi </t>
  </si>
  <si>
    <t>PF =15400</t>
  </si>
  <si>
    <t>[See Rule 78 (2) (a) ]</t>
  </si>
  <si>
    <t>Other Allow</t>
  </si>
  <si>
    <t>Rama Kant</t>
  </si>
  <si>
    <t>Wage period. July-2023</t>
  </si>
  <si>
    <t>Shankar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</si>
</sst>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Calibri"/>
      <family val="2"/>
      <charset val="204"/>
    </font>
    <font>
      <b/>
      <sz val="8"/>
      <color rgb="FF000000"/>
      <name val="Calibri"/>
      <family val="2"/>
    </font>
    <font>
      <u/>
      <sz val="8"/>
      <color rgb="FF0000FF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164" fontId="6" fillId="0" borderId="10" xfId="0" applyNumberFormat="1" applyFont="1" applyBorder="1" applyAlignment="1">
      <alignment horizontal="left"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4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wrapText="1"/>
    </xf>
    <xf numFmtId="164" fontId="2" fillId="0" borderId="10" xfId="0" applyNumberFormat="1" applyFont="1" applyBorder="1" applyAlignment="1">
      <alignment horizontal="left"/>
    </xf>
    <xf numFmtId="164" fontId="6" fillId="0" borderId="19" xfId="0" applyNumberFormat="1" applyFont="1" applyBorder="1" applyAlignment="1">
      <alignment horizontal="left" wrapText="1"/>
    </xf>
    <xf numFmtId="0" fontId="2" fillId="0" borderId="2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17</xdr:row>
      <xdr:rowOff>104775</xdr:rowOff>
    </xdr:from>
    <xdr:to>
      <xdr:col>16</xdr:col>
      <xdr:colOff>342900</xdr:colOff>
      <xdr:row>24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DBBF1-1646-6DEB-E300-71BDBD9D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705350"/>
          <a:ext cx="9620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8" zoomScaleNormal="100" workbookViewId="0">
      <selection activeCell="M22" sqref="M22"/>
    </sheetView>
  </sheetViews>
  <sheetFormatPr defaultRowHeight="11.25" x14ac:dyDescent="0.2"/>
  <cols>
    <col min="1" max="1" width="3.28515625" style="1" customWidth="1"/>
    <col min="2" max="2" width="10.7109375" style="1" customWidth="1"/>
    <col min="3" max="3" width="7.28515625" style="1" customWidth="1"/>
    <col min="4" max="4" width="6.42578125" style="1" customWidth="1"/>
    <col min="5" max="5" width="5" style="1" customWidth="1"/>
    <col min="6" max="6" width="6.85546875" style="1" customWidth="1"/>
    <col min="7" max="7" width="7.42578125" style="1" customWidth="1"/>
    <col min="8" max="8" width="5.140625" style="1" customWidth="1"/>
    <col min="9" max="9" width="6.85546875" style="1" customWidth="1"/>
    <col min="10" max="11" width="5" style="1" customWidth="1"/>
    <col min="12" max="12" width="6" style="1" customWidth="1"/>
    <col min="13" max="14" width="6.85546875" style="1" customWidth="1"/>
    <col min="15" max="15" width="7.5703125" style="1" customWidth="1"/>
    <col min="16" max="16" width="6.85546875" style="1" customWidth="1"/>
    <col min="17" max="17" width="9.7109375" style="1" customWidth="1"/>
    <col min="18" max="16384" width="9.140625" style="1"/>
  </cols>
  <sheetData>
    <row r="1" spans="1:19" ht="19.899999999999999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9" ht="16.5" customHeight="1" x14ac:dyDescent="0.2">
      <c r="A2" s="52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9" ht="19.350000000000001" customHeight="1" x14ac:dyDescent="0.2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</row>
    <row r="4" spans="1:19" ht="26.25" customHeight="1" x14ac:dyDescent="0.2">
      <c r="A4" s="58" t="s">
        <v>27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</row>
    <row r="5" spans="1:19" ht="26.25" customHeight="1" x14ac:dyDescent="0.2">
      <c r="A5" s="61" t="s">
        <v>30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</row>
    <row r="6" spans="1:19" ht="19.899999999999999" customHeight="1" x14ac:dyDescent="0.2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4"/>
      <c r="O6" s="33"/>
      <c r="P6" s="33"/>
      <c r="Q6" s="35"/>
    </row>
    <row r="7" spans="1:19" ht="21.4" customHeight="1" x14ac:dyDescent="0.2">
      <c r="A7" s="36" t="s">
        <v>13</v>
      </c>
      <c r="B7" s="37" t="s">
        <v>2</v>
      </c>
      <c r="C7" s="39" t="s">
        <v>14</v>
      </c>
      <c r="D7" s="39" t="s">
        <v>23</v>
      </c>
      <c r="E7" s="37" t="s">
        <v>15</v>
      </c>
      <c r="F7" s="41" t="s">
        <v>3</v>
      </c>
      <c r="G7" s="41"/>
      <c r="H7" s="41"/>
      <c r="I7" s="41"/>
      <c r="J7" s="41"/>
      <c r="K7" s="46"/>
      <c r="L7" s="47"/>
      <c r="M7" s="44" t="s">
        <v>29</v>
      </c>
      <c r="N7" s="45"/>
      <c r="O7" s="22"/>
      <c r="P7" s="42"/>
      <c r="Q7" s="43"/>
    </row>
    <row r="8" spans="1:19" ht="48" customHeight="1" x14ac:dyDescent="0.2">
      <c r="A8" s="36" t="s">
        <v>13</v>
      </c>
      <c r="B8" s="38" t="s">
        <v>2</v>
      </c>
      <c r="C8" s="40" t="s">
        <v>14</v>
      </c>
      <c r="D8" s="40"/>
      <c r="E8" s="38" t="s">
        <v>15</v>
      </c>
      <c r="F8" s="2" t="s">
        <v>4</v>
      </c>
      <c r="G8" s="2" t="s">
        <v>16</v>
      </c>
      <c r="H8" s="9" t="s">
        <v>33</v>
      </c>
      <c r="I8" s="8" t="s">
        <v>28</v>
      </c>
      <c r="J8" s="8" t="s">
        <v>5</v>
      </c>
      <c r="K8" s="8" t="s">
        <v>6</v>
      </c>
      <c r="L8" s="8" t="s">
        <v>7</v>
      </c>
      <c r="M8" s="21" t="s">
        <v>17</v>
      </c>
      <c r="N8" s="23" t="s">
        <v>18</v>
      </c>
      <c r="O8" s="2" t="s">
        <v>19</v>
      </c>
      <c r="P8" s="2" t="s">
        <v>20</v>
      </c>
      <c r="Q8" s="11" t="s">
        <v>8</v>
      </c>
      <c r="S8" s="1" t="s">
        <v>31</v>
      </c>
    </row>
    <row r="9" spans="1:19" ht="22.35" customHeight="1" x14ac:dyDescent="0.2">
      <c r="A9" s="12">
        <v>1</v>
      </c>
      <c r="B9" s="3">
        <v>2</v>
      </c>
      <c r="C9" s="3">
        <v>4</v>
      </c>
      <c r="D9" s="10"/>
      <c r="E9" s="3">
        <v>6</v>
      </c>
      <c r="F9" s="10"/>
      <c r="G9" s="3">
        <v>8</v>
      </c>
      <c r="H9" s="3">
        <v>9</v>
      </c>
      <c r="I9" s="3">
        <v>10</v>
      </c>
      <c r="J9" s="3">
        <v>12</v>
      </c>
      <c r="K9" s="3">
        <v>13</v>
      </c>
      <c r="L9" s="3">
        <v>14</v>
      </c>
      <c r="M9" s="3">
        <v>15</v>
      </c>
      <c r="N9" s="3">
        <v>16</v>
      </c>
      <c r="O9" s="3">
        <v>17</v>
      </c>
      <c r="P9" s="3">
        <v>18</v>
      </c>
      <c r="Q9" s="13">
        <v>19</v>
      </c>
    </row>
    <row r="10" spans="1:19" ht="18.75" customHeight="1" x14ac:dyDescent="0.2">
      <c r="A10" s="27"/>
      <c r="B10" s="28"/>
      <c r="C10" s="28"/>
      <c r="D10" s="10"/>
      <c r="E10" s="10"/>
      <c r="F10" s="10"/>
      <c r="G10" s="10"/>
      <c r="H10" s="10"/>
      <c r="I10" s="10"/>
      <c r="J10" s="10"/>
      <c r="K10" s="10"/>
      <c r="L10" s="10"/>
      <c r="M10" s="3" t="s">
        <v>9</v>
      </c>
      <c r="N10" s="4" t="s">
        <v>10</v>
      </c>
      <c r="O10" s="4" t="s">
        <v>11</v>
      </c>
      <c r="P10" s="10"/>
      <c r="Q10" s="14"/>
    </row>
    <row r="11" spans="1:19" s="5" customFormat="1" ht="19.5" customHeight="1" x14ac:dyDescent="0.2">
      <c r="A11" s="30">
        <v>1</v>
      </c>
      <c r="B11" s="6" t="s">
        <v>24</v>
      </c>
      <c r="C11" s="48" t="s">
        <v>21</v>
      </c>
      <c r="D11" s="26">
        <v>31</v>
      </c>
      <c r="E11" s="7">
        <v>23</v>
      </c>
      <c r="F11" s="7">
        <v>18993</v>
      </c>
      <c r="G11" s="7">
        <f>F11/D11*E11</f>
        <v>14091.58064516129</v>
      </c>
      <c r="H11" s="7"/>
      <c r="I11" s="7">
        <v>0</v>
      </c>
      <c r="J11" s="7">
        <f>G11*8.33%</f>
        <v>1173.8286677419355</v>
      </c>
      <c r="K11" s="7"/>
      <c r="L11" s="7">
        <f>G11+H11+I11+J11+K11</f>
        <v>15265.409312903226</v>
      </c>
      <c r="M11" s="7">
        <f>G11*12%</f>
        <v>1690.9896774193546</v>
      </c>
      <c r="N11" s="7">
        <f>L11*0.75/100</f>
        <v>114.49056984677419</v>
      </c>
      <c r="O11" s="7">
        <f t="shared" ref="O11:O15" si="0">M11+N11</f>
        <v>1805.4802472661288</v>
      </c>
      <c r="P11" s="7">
        <f t="shared" ref="P11:P15" si="1">L11-O11</f>
        <v>13459.929065637098</v>
      </c>
      <c r="Q11" s="15" t="s">
        <v>22</v>
      </c>
    </row>
    <row r="12" spans="1:19" s="5" customFormat="1" ht="19.5" customHeight="1" x14ac:dyDescent="0.2">
      <c r="A12" s="30">
        <v>2</v>
      </c>
      <c r="B12" s="6" t="s">
        <v>36</v>
      </c>
      <c r="C12" s="48"/>
      <c r="D12" s="26">
        <v>31</v>
      </c>
      <c r="E12" s="7">
        <v>31</v>
      </c>
      <c r="F12" s="7">
        <v>18993</v>
      </c>
      <c r="G12" s="7">
        <f t="shared" ref="G12:G15" si="2">F12/D12*E12</f>
        <v>18993</v>
      </c>
      <c r="H12" s="7"/>
      <c r="I12" s="7">
        <v>0</v>
      </c>
      <c r="J12" s="7">
        <f>G12*8.33%</f>
        <v>1582.1169</v>
      </c>
      <c r="K12" s="7">
        <v>633</v>
      </c>
      <c r="L12" s="7">
        <f>G12+H12+I12+J12+K12</f>
        <v>21208.116900000001</v>
      </c>
      <c r="M12" s="7">
        <f t="shared" ref="M12:M13" si="3">15400*12/100</f>
        <v>1848</v>
      </c>
      <c r="N12" s="7">
        <f t="shared" ref="N12:N15" si="4">L12*0.75/100</f>
        <v>159.06087675000001</v>
      </c>
      <c r="O12" s="7">
        <f t="shared" ref="O12" si="5">M12+N12</f>
        <v>2007.06087675</v>
      </c>
      <c r="P12" s="7">
        <f t="shared" ref="P12" si="6">L12-O12</f>
        <v>19201.056023249999</v>
      </c>
      <c r="Q12" s="15" t="s">
        <v>22</v>
      </c>
      <c r="S12" s="5">
        <v>17300</v>
      </c>
    </row>
    <row r="13" spans="1:19" s="5" customFormat="1" ht="19.5" customHeight="1" x14ac:dyDescent="0.2">
      <c r="A13" s="30"/>
      <c r="B13" s="6" t="s">
        <v>25</v>
      </c>
      <c r="C13" s="48"/>
      <c r="D13" s="26">
        <v>31</v>
      </c>
      <c r="E13" s="7">
        <v>31</v>
      </c>
      <c r="F13" s="7">
        <v>18993</v>
      </c>
      <c r="G13" s="7">
        <f t="shared" si="2"/>
        <v>18993</v>
      </c>
      <c r="H13" s="7"/>
      <c r="I13" s="7">
        <v>0</v>
      </c>
      <c r="J13" s="7">
        <f>G13*8.33%</f>
        <v>1582.1169</v>
      </c>
      <c r="K13" s="7">
        <v>1266</v>
      </c>
      <c r="L13" s="7">
        <f>G13+H13+I13+J13+K13</f>
        <v>21841.116900000001</v>
      </c>
      <c r="M13" s="7">
        <f t="shared" si="3"/>
        <v>1848</v>
      </c>
      <c r="N13" s="7">
        <f t="shared" si="4"/>
        <v>163.80837675000001</v>
      </c>
      <c r="O13" s="7">
        <f t="shared" si="0"/>
        <v>2011.80837675</v>
      </c>
      <c r="P13" s="7">
        <f t="shared" si="1"/>
        <v>19829.308523250002</v>
      </c>
      <c r="Q13" s="15" t="s">
        <v>22</v>
      </c>
    </row>
    <row r="14" spans="1:19" s="5" customFormat="1" ht="19.5" customHeight="1" x14ac:dyDescent="0.2">
      <c r="A14" s="30">
        <v>4</v>
      </c>
      <c r="B14" s="6" t="s">
        <v>26</v>
      </c>
      <c r="C14" s="48"/>
      <c r="D14" s="26">
        <v>31</v>
      </c>
      <c r="E14" s="7">
        <v>31</v>
      </c>
      <c r="F14" s="7">
        <v>18993</v>
      </c>
      <c r="G14" s="7">
        <f t="shared" ref="G14" si="7">F14/D14*E14</f>
        <v>18993</v>
      </c>
      <c r="H14" s="7"/>
      <c r="I14" s="7">
        <v>0</v>
      </c>
      <c r="J14" s="7">
        <f>G14*8.33%</f>
        <v>1582.1169</v>
      </c>
      <c r="K14" s="7">
        <v>633</v>
      </c>
      <c r="L14" s="7">
        <f>G14+H14+I14+J14+K14</f>
        <v>21208.116900000001</v>
      </c>
      <c r="M14" s="7">
        <v>1848</v>
      </c>
      <c r="N14" s="7">
        <f t="shared" ref="N14" si="8">L14*0.75/100</f>
        <v>159.06087675000001</v>
      </c>
      <c r="O14" s="7">
        <f t="shared" ref="O14" si="9">M14+N14</f>
        <v>2007.06087675</v>
      </c>
      <c r="P14" s="7">
        <f t="shared" ref="P14" si="10">L14-O14</f>
        <v>19201.056023249999</v>
      </c>
      <c r="Q14" s="15" t="s">
        <v>22</v>
      </c>
    </row>
    <row r="15" spans="1:19" s="5" customFormat="1" ht="19.5" customHeight="1" x14ac:dyDescent="0.2">
      <c r="A15" s="30">
        <v>5</v>
      </c>
      <c r="B15" s="6" t="s">
        <v>34</v>
      </c>
      <c r="C15" s="48"/>
      <c r="D15" s="26">
        <v>31</v>
      </c>
      <c r="E15" s="7">
        <v>8</v>
      </c>
      <c r="F15" s="7">
        <v>18993</v>
      </c>
      <c r="G15" s="7">
        <f t="shared" si="2"/>
        <v>4901.4193548387093</v>
      </c>
      <c r="H15" s="7"/>
      <c r="I15" s="7">
        <v>0</v>
      </c>
      <c r="J15" s="7">
        <f>G15*8.33%</f>
        <v>408.28823225806445</v>
      </c>
      <c r="K15" s="7">
        <v>0</v>
      </c>
      <c r="L15" s="7">
        <f>G15+H15+I15+J15+K15</f>
        <v>5309.7075870967738</v>
      </c>
      <c r="M15" s="7">
        <f>G15*12%</f>
        <v>588.17032258064512</v>
      </c>
      <c r="N15" s="7">
        <f t="shared" si="4"/>
        <v>39.822806903225803</v>
      </c>
      <c r="O15" s="7">
        <f t="shared" si="0"/>
        <v>627.99312948387092</v>
      </c>
      <c r="P15" s="7">
        <f t="shared" si="1"/>
        <v>4681.7144576129031</v>
      </c>
      <c r="Q15" s="15" t="s">
        <v>22</v>
      </c>
    </row>
    <row r="16" spans="1:19" s="5" customFormat="1" ht="17.25" customHeight="1" x14ac:dyDescent="0.2">
      <c r="A16" s="29"/>
      <c r="B16" s="31" t="s">
        <v>12</v>
      </c>
      <c r="C16" s="31"/>
      <c r="D16" s="24"/>
      <c r="E16" s="24">
        <f>SUM(E11:E15)</f>
        <v>124</v>
      </c>
      <c r="F16" s="24"/>
      <c r="G16" s="24">
        <f t="shared" ref="G16:P16" si="11">SUM(G11:G15)</f>
        <v>75972</v>
      </c>
      <c r="H16" s="24">
        <f t="shared" si="11"/>
        <v>0</v>
      </c>
      <c r="I16" s="24">
        <f t="shared" si="11"/>
        <v>0</v>
      </c>
      <c r="J16" s="24">
        <f t="shared" si="11"/>
        <v>6328.4675999999999</v>
      </c>
      <c r="K16" s="24">
        <f t="shared" si="11"/>
        <v>2532</v>
      </c>
      <c r="L16" s="24">
        <f t="shared" si="11"/>
        <v>84832.467599999989</v>
      </c>
      <c r="M16" s="24">
        <f t="shared" si="11"/>
        <v>7823.16</v>
      </c>
      <c r="N16" s="24">
        <f t="shared" si="11"/>
        <v>636.24350700000002</v>
      </c>
      <c r="O16" s="24">
        <f t="shared" si="11"/>
        <v>8459.4035069999991</v>
      </c>
      <c r="P16" s="24">
        <f t="shared" si="11"/>
        <v>76373.064093000008</v>
      </c>
      <c r="Q16" s="25"/>
    </row>
    <row r="17" spans="1:17" x14ac:dyDescent="0.2">
      <c r="A17" s="16"/>
      <c r="Q17" s="17"/>
    </row>
    <row r="18" spans="1:17" x14ac:dyDescent="0.2">
      <c r="A18" s="16"/>
      <c r="Q18" s="17"/>
    </row>
    <row r="19" spans="1:17" x14ac:dyDescent="0.2">
      <c r="A19" s="16"/>
      <c r="Q19" s="17"/>
    </row>
    <row r="20" spans="1:17" x14ac:dyDescent="0.2">
      <c r="A20" s="16"/>
      <c r="Q20" s="17"/>
    </row>
    <row r="21" spans="1:17" x14ac:dyDescent="0.2">
      <c r="A21" s="16"/>
      <c r="Q21" s="17"/>
    </row>
    <row r="22" spans="1:17" x14ac:dyDescent="0.2">
      <c r="A22" s="16"/>
      <c r="Q22" s="17"/>
    </row>
    <row r="23" spans="1:17" x14ac:dyDescent="0.2">
      <c r="A23" s="16"/>
      <c r="Q23" s="17"/>
    </row>
    <row r="24" spans="1:17" x14ac:dyDescent="0.2">
      <c r="A24" s="16"/>
      <c r="Q24" s="17"/>
    </row>
    <row r="25" spans="1:17" ht="12" thickBo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</sheetData>
  <mergeCells count="17">
    <mergeCell ref="A1:Q1"/>
    <mergeCell ref="A2:Q2"/>
    <mergeCell ref="A3:Q3"/>
    <mergeCell ref="A4:Q4"/>
    <mergeCell ref="A5:Q5"/>
    <mergeCell ref="B16:C16"/>
    <mergeCell ref="A6:Q6"/>
    <mergeCell ref="A7:A8"/>
    <mergeCell ref="B7:B8"/>
    <mergeCell ref="C7:C8"/>
    <mergeCell ref="E7:E8"/>
    <mergeCell ref="F7:J7"/>
    <mergeCell ref="P7:Q7"/>
    <mergeCell ref="D7:D8"/>
    <mergeCell ref="M7:N7"/>
    <mergeCell ref="K7:L7"/>
    <mergeCell ref="C11:C15"/>
  </mergeCells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17" max="1048575" man="1"/>
  </colBreaks>
  <ignoredErrors>
    <ignoredError sqref="D10:I10 N12:O12 G11 N11:O11 O13 J10:O10 I11 I13 I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2023-06-16T10:35:40Z</cp:lastPrinted>
  <dcterms:modified xsi:type="dcterms:W3CDTF">2023-08-14T11:36:05Z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2023-06-06T09:32:22Z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8e5427cd-8cbb-44de-9f12-69f771b4b4bc</vt:lpwstr>
  </property>
  <property fmtid="{D5CDD505-2E9C-101B-9397-08002B2CF9AE}" pid="7" name="MSIP_Label_defa4170-0d19-0005-0004-bc88714345d2_ActionId">
    <vt:lpwstr>630d3e6f-a8d3-405a-bc19-ce19ec3080ec</vt:lpwstr>
  </property>
  <property fmtid="{D5CDD505-2E9C-101B-9397-08002B2CF9AE}" pid="8" name="MSIP_Label_defa4170-0d19-0005-0004-bc88714345d2_ContentBits">
    <vt:lpwstr>0</vt:lpwstr>
  </property>
</Properties>
</file>