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5-2024\Phase-3\"/>
    </mc:Choice>
  </mc:AlternateContent>
  <xr:revisionPtr revIDLastSave="0" documentId="13_ncr:1_{179D2B45-6DB5-4C3E-ADD0-E5FBF0597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G15" i="1"/>
  <c r="M13" i="1"/>
  <c r="M14" i="1"/>
  <c r="M12" i="1"/>
  <c r="G14" i="1"/>
  <c r="J15" i="1" l="1"/>
  <c r="L15" i="1" s="1"/>
  <c r="J14" i="1"/>
  <c r="L14" i="1" s="1"/>
  <c r="Q16" i="1"/>
  <c r="K16" i="1"/>
  <c r="I16" i="1"/>
  <c r="H16" i="1"/>
  <c r="E16" i="1"/>
  <c r="N15" i="1" l="1"/>
  <c r="O15" i="1" s="1"/>
  <c r="P15" i="1" s="1"/>
  <c r="N14" i="1"/>
  <c r="O14" i="1" s="1"/>
  <c r="P14" i="1" s="1"/>
  <c r="G13" i="1" l="1"/>
  <c r="J13" i="1" l="1"/>
  <c r="L13" i="1" s="1"/>
  <c r="N13" i="1" s="1"/>
  <c r="O13" i="1" s="1"/>
  <c r="P13" i="1" s="1"/>
  <c r="G12" i="1" l="1"/>
  <c r="J12" i="1" l="1"/>
  <c r="L12" i="1" s="1"/>
  <c r="M11" i="1" l="1"/>
  <c r="M16" i="1" s="1"/>
  <c r="N12" i="1" l="1"/>
  <c r="O12" i="1" s="1"/>
  <c r="P12" i="1" s="1"/>
  <c r="G11" i="1"/>
  <c r="G16" i="1" l="1"/>
  <c r="J16" i="1" s="1"/>
  <c r="J11" i="1"/>
  <c r="L11" i="1" s="1"/>
  <c r="L16" i="1" s="1"/>
  <c r="N16" i="1"/>
  <c r="O11" i="1"/>
  <c r="O16" i="1" l="1"/>
  <c r="P11" i="1"/>
  <c r="P16" i="1" l="1"/>
</calcChain>
</file>

<file path=xl/sharedStrings.xml><?xml version="1.0" encoding="utf-8"?>
<sst xmlns="http://schemas.openxmlformats.org/spreadsheetml/2006/main" count="48" uniqueCount="37">
  <si>
    <t>FORM XVII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</si>
  <si>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</si>
  <si>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</si>
  <si>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</si>
  <si>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</si>
  <si>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</si>
  <si>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</si>
  <si>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</si>
  <si>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</si>
  <si>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</si>
  <si>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</si>
  <si>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</si>
  <si>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</si>
  <si>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</si>
  <si>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</si>
  <si>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</si>
  <si>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</si>
  <si>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</si>
  <si>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</si>
  <si>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</si>
  <si>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</si>
  <si>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</si>
  <si>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</si>
  <si>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</si>
  <si>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</si>
  <si>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</si>
  <si>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</si>
  <si>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</si>
  <si>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</si>
  <si>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</si>
  <si>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</si>
  <si>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Sup</t>
  </si>
  <si>
    <t>[See Rule 78 (2) (a) ]</t>
  </si>
  <si>
    <t>Rohit</t>
  </si>
  <si>
    <t>Shankar Singh</t>
  </si>
  <si>
    <t>Wage period. May- 2024</t>
  </si>
  <si>
    <t>Ramakant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</si>
</sst>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vertical="top"/>
    </xf>
    <xf numFmtId="164" fontId="1" fillId="0" borderId="9" xfId="0" applyNumberFormat="1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/>
    </xf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4" fillId="0" borderId="5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9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9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538212</xdr:colOff>
      <xdr:row>17</xdr:row>
      <xdr:rowOff>19051</xdr:rowOff>
    </xdr:from>
    <xdr:to>
      <xdr:col>16</xdr:col>
      <xdr:colOff>180975</xdr:colOff>
      <xdr:row>22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38C1-5550-E1E2-22BC-FFBF914A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587" y="5095876"/>
          <a:ext cx="719088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4" workbookViewId="0">
      <selection activeCell="M15" sqref="M15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13.5" customHeight="1" x14ac:dyDescent="0.2">
      <c r="A2" s="28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9.350000000000001" customHeight="1" x14ac:dyDescent="0.2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1:17" ht="26.25" customHeight="1" x14ac:dyDescent="0.2">
      <c r="A4" s="34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ht="26.25" customHeight="1" x14ac:dyDescent="0.2">
      <c r="A5" s="37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15.75" customHeight="1" x14ac:dyDescent="0.2">
      <c r="A6" s="37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ht="21.4" customHeight="1" x14ac:dyDescent="0.2">
      <c r="A7" s="41" t="s">
        <v>13</v>
      </c>
      <c r="B7" s="43" t="s">
        <v>2</v>
      </c>
      <c r="C7" s="45" t="s">
        <v>14</v>
      </c>
      <c r="D7" s="45" t="s">
        <v>21</v>
      </c>
      <c r="E7" s="43" t="s">
        <v>15</v>
      </c>
      <c r="F7" s="47" t="s">
        <v>3</v>
      </c>
      <c r="G7" s="47"/>
      <c r="H7" s="47"/>
      <c r="I7" s="47"/>
      <c r="J7" s="47"/>
      <c r="K7" s="48" t="s">
        <v>16</v>
      </c>
      <c r="L7" s="48"/>
      <c r="M7" s="48"/>
      <c r="N7" s="48"/>
      <c r="O7" s="2"/>
      <c r="P7" s="40"/>
      <c r="Q7" s="49"/>
    </row>
    <row r="8" spans="1:17" ht="48.75" customHeight="1" x14ac:dyDescent="0.2">
      <c r="A8" s="42" t="s">
        <v>13</v>
      </c>
      <c r="B8" s="44" t="s">
        <v>2</v>
      </c>
      <c r="C8" s="46" t="s">
        <v>14</v>
      </c>
      <c r="D8" s="46"/>
      <c r="E8" s="44" t="s">
        <v>15</v>
      </c>
      <c r="F8" s="3" t="s">
        <v>4</v>
      </c>
      <c r="G8" s="3" t="s">
        <v>23</v>
      </c>
      <c r="H8" s="5" t="s">
        <v>24</v>
      </c>
      <c r="I8" s="5" t="s">
        <v>27</v>
      </c>
      <c r="J8" s="5" t="s">
        <v>5</v>
      </c>
      <c r="K8" s="5" t="s">
        <v>6</v>
      </c>
      <c r="L8" s="5" t="s">
        <v>7</v>
      </c>
      <c r="M8" s="4" t="s">
        <v>26</v>
      </c>
      <c r="N8" s="6" t="s">
        <v>17</v>
      </c>
      <c r="O8" s="3" t="s">
        <v>18</v>
      </c>
      <c r="P8" s="3" t="s">
        <v>19</v>
      </c>
      <c r="Q8" s="12" t="s">
        <v>8</v>
      </c>
    </row>
    <row r="9" spans="1:17" ht="22.35" customHeight="1" x14ac:dyDescent="0.2">
      <c r="A9" s="13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14">
        <v>19</v>
      </c>
    </row>
    <row r="10" spans="1:17" ht="18.75" customHeight="1" x14ac:dyDescent="0.2">
      <c r="A10" s="1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9</v>
      </c>
      <c r="N10" s="8" t="s">
        <v>10</v>
      </c>
      <c r="O10" s="8" t="s">
        <v>11</v>
      </c>
      <c r="P10" s="8"/>
      <c r="Q10" s="16"/>
    </row>
    <row r="11" spans="1:17" ht="19.5" customHeight="1" x14ac:dyDescent="0.2">
      <c r="A11" s="17">
        <v>1</v>
      </c>
      <c r="B11" s="11" t="s">
        <v>29</v>
      </c>
      <c r="C11" s="10" t="s">
        <v>31</v>
      </c>
      <c r="D11" s="10">
        <v>31</v>
      </c>
      <c r="E11" s="10">
        <v>24</v>
      </c>
      <c r="F11" s="10">
        <v>21215</v>
      </c>
      <c r="G11" s="10">
        <f>F11/D11*E11</f>
        <v>16424.516129032258</v>
      </c>
      <c r="H11" s="10">
        <v>0</v>
      </c>
      <c r="I11" s="10">
        <v>0</v>
      </c>
      <c r="J11" s="10">
        <f>G11*8.33%</f>
        <v>1368.162193548387</v>
      </c>
      <c r="K11" s="10">
        <v>0</v>
      </c>
      <c r="L11" s="10">
        <f>G11+H11+I11+J11+K11</f>
        <v>17792.678322580643</v>
      </c>
      <c r="M11" s="10">
        <f>15000*12%</f>
        <v>1800</v>
      </c>
      <c r="N11" s="10">
        <v>0</v>
      </c>
      <c r="O11" s="10">
        <f>M11+N11</f>
        <v>1800</v>
      </c>
      <c r="P11" s="10">
        <f>L11-O11</f>
        <v>15992.678322580643</v>
      </c>
      <c r="Q11" s="18" t="s">
        <v>25</v>
      </c>
    </row>
    <row r="12" spans="1:17" ht="24" customHeight="1" x14ac:dyDescent="0.2">
      <c r="A12" s="17">
        <v>2</v>
      </c>
      <c r="B12" s="11" t="s">
        <v>30</v>
      </c>
      <c r="C12" s="10" t="s">
        <v>20</v>
      </c>
      <c r="D12" s="10">
        <v>31</v>
      </c>
      <c r="E12" s="10">
        <v>31</v>
      </c>
      <c r="F12" s="10">
        <v>17494</v>
      </c>
      <c r="G12" s="10">
        <f>F12/D12*E12</f>
        <v>17494</v>
      </c>
      <c r="H12" s="10">
        <v>0</v>
      </c>
      <c r="I12" s="10">
        <v>0</v>
      </c>
      <c r="J12" s="10">
        <f>G12*8.33%</f>
        <v>1457.2501999999999</v>
      </c>
      <c r="K12" s="10">
        <v>0</v>
      </c>
      <c r="L12" s="10">
        <f t="shared" ref="L12:L14" si="0">G12+H12+I12+J12+K12</f>
        <v>18951.250199999999</v>
      </c>
      <c r="M12" s="10">
        <f t="shared" ref="M12:M15" si="1">15000*12%</f>
        <v>1800</v>
      </c>
      <c r="N12" s="10">
        <f>L12*0.75/100</f>
        <v>142.1343765</v>
      </c>
      <c r="O12" s="10">
        <f>M12+N12</f>
        <v>1942.1343764999999</v>
      </c>
      <c r="P12" s="10">
        <f>L12-O12</f>
        <v>17009.1158235</v>
      </c>
      <c r="Q12" s="18" t="s">
        <v>25</v>
      </c>
    </row>
    <row r="13" spans="1:17" ht="19.5" customHeight="1" x14ac:dyDescent="0.2">
      <c r="A13" s="17">
        <v>3</v>
      </c>
      <c r="B13" s="11" t="s">
        <v>33</v>
      </c>
      <c r="C13" s="10" t="s">
        <v>20</v>
      </c>
      <c r="D13" s="10">
        <v>31</v>
      </c>
      <c r="E13" s="10">
        <v>19</v>
      </c>
      <c r="F13" s="10">
        <v>17494</v>
      </c>
      <c r="G13" s="10">
        <f>F13/D13*E13</f>
        <v>10722.129032258066</v>
      </c>
      <c r="H13" s="10">
        <v>0</v>
      </c>
      <c r="I13" s="10">
        <v>0</v>
      </c>
      <c r="J13" s="10">
        <f t="shared" ref="J13:J16" si="2">G13*8.33%</f>
        <v>893.15334838709691</v>
      </c>
      <c r="K13" s="10">
        <v>0</v>
      </c>
      <c r="L13" s="10">
        <f t="shared" si="0"/>
        <v>11615.282380645163</v>
      </c>
      <c r="M13" s="10">
        <f>G13*12%</f>
        <v>1286.6554838709678</v>
      </c>
      <c r="N13" s="10">
        <f>L13*0.75/100</f>
        <v>87.114617854838727</v>
      </c>
      <c r="O13" s="10">
        <f>M13+N13</f>
        <v>1373.7701017258066</v>
      </c>
      <c r="P13" s="10">
        <f>L13-O13</f>
        <v>10241.512278919357</v>
      </c>
      <c r="Q13" s="18" t="s">
        <v>25</v>
      </c>
    </row>
    <row r="14" spans="1:17" ht="24" customHeight="1" x14ac:dyDescent="0.2">
      <c r="A14" s="17">
        <v>4</v>
      </c>
      <c r="B14" s="11" t="s">
        <v>34</v>
      </c>
      <c r="C14" s="10" t="s">
        <v>20</v>
      </c>
      <c r="D14" s="10">
        <v>31</v>
      </c>
      <c r="E14" s="10">
        <v>31</v>
      </c>
      <c r="F14" s="10">
        <v>17494</v>
      </c>
      <c r="G14" s="10">
        <f t="shared" ref="G14" si="3">F14/D14*E14</f>
        <v>17494</v>
      </c>
      <c r="H14" s="10">
        <v>0</v>
      </c>
      <c r="I14" s="10">
        <v>0</v>
      </c>
      <c r="J14" s="10">
        <f t="shared" ref="J14" si="4">G14*8.33%</f>
        <v>1457.2501999999999</v>
      </c>
      <c r="K14" s="10">
        <v>1244</v>
      </c>
      <c r="L14" s="10">
        <f t="shared" si="0"/>
        <v>20195.250199999999</v>
      </c>
      <c r="M14" s="10">
        <f t="shared" si="1"/>
        <v>1800</v>
      </c>
      <c r="N14" s="10">
        <f t="shared" ref="N14" si="5">L14*0.75/100</f>
        <v>151.46437649999999</v>
      </c>
      <c r="O14" s="10">
        <f t="shared" ref="O14" si="6">M14+N14</f>
        <v>1951.4643765000001</v>
      </c>
      <c r="P14" s="10">
        <f t="shared" ref="P14" si="7">L14-O14</f>
        <v>18243.785823499999</v>
      </c>
      <c r="Q14" s="18" t="s">
        <v>25</v>
      </c>
    </row>
    <row r="15" spans="1:17" ht="19.5" customHeight="1" x14ac:dyDescent="0.2">
      <c r="A15" s="17">
        <v>5</v>
      </c>
      <c r="B15" s="11" t="s">
        <v>36</v>
      </c>
      <c r="C15" s="10" t="s">
        <v>20</v>
      </c>
      <c r="D15" s="10">
        <v>31</v>
      </c>
      <c r="E15" s="10">
        <v>11</v>
      </c>
      <c r="F15" s="10">
        <v>17494</v>
      </c>
      <c r="G15" s="10">
        <f t="shared" ref="G15" si="8">F15/D15*E15</f>
        <v>6207.5483870967746</v>
      </c>
      <c r="H15" s="10">
        <v>0</v>
      </c>
      <c r="I15" s="10">
        <v>0</v>
      </c>
      <c r="J15" s="10">
        <f t="shared" ref="J15" si="9">G15*8.33%</f>
        <v>517.08878064516136</v>
      </c>
      <c r="K15" s="10">
        <v>0</v>
      </c>
      <c r="L15" s="10">
        <f t="shared" ref="L15" si="10">G15+H15+I15+J15+K15</f>
        <v>6724.6371677419356</v>
      </c>
      <c r="M15" s="10">
        <f>G15*12%</f>
        <v>744.90580645161288</v>
      </c>
      <c r="N15" s="10">
        <f t="shared" ref="N15" si="11">L15*0.75/100</f>
        <v>50.43477875806451</v>
      </c>
      <c r="O15" s="10">
        <f t="shared" ref="O15" si="12">M15+N15</f>
        <v>795.34058520967733</v>
      </c>
      <c r="P15" s="10">
        <f t="shared" ref="P15" si="13">L15-O15</f>
        <v>5929.2965825322581</v>
      </c>
      <c r="Q15" s="18" t="s">
        <v>25</v>
      </c>
    </row>
    <row r="16" spans="1:17" ht="19.350000000000001" customHeight="1" x14ac:dyDescent="0.2">
      <c r="A16" s="19"/>
      <c r="B16" s="40" t="s">
        <v>12</v>
      </c>
      <c r="C16" s="40"/>
      <c r="D16" s="10"/>
      <c r="E16" s="10">
        <f>SUM(E11:E15)</f>
        <v>116</v>
      </c>
      <c r="F16" s="10">
        <v>17234</v>
      </c>
      <c r="G16" s="10">
        <f>SUM(G11:G15)</f>
        <v>68342.193548387106</v>
      </c>
      <c r="H16" s="10">
        <f>SUM(H11:H15)</f>
        <v>0</v>
      </c>
      <c r="I16" s="10">
        <f>SUM(I11:I15)</f>
        <v>0</v>
      </c>
      <c r="J16" s="10">
        <f t="shared" si="2"/>
        <v>5692.9047225806462</v>
      </c>
      <c r="K16" s="10">
        <f t="shared" ref="K16:Q16" si="14">SUM(K11:K15)</f>
        <v>1244</v>
      </c>
      <c r="L16" s="10">
        <f t="shared" si="14"/>
        <v>75279.098270967734</v>
      </c>
      <c r="M16" s="10">
        <f t="shared" si="14"/>
        <v>7431.561290322581</v>
      </c>
      <c r="N16" s="10">
        <f t="shared" si="14"/>
        <v>431.14814961290318</v>
      </c>
      <c r="O16" s="10">
        <f t="shared" si="14"/>
        <v>7862.7094399354846</v>
      </c>
      <c r="P16" s="10">
        <f t="shared" si="14"/>
        <v>67416.388831032265</v>
      </c>
      <c r="Q16" s="18">
        <f t="shared" si="14"/>
        <v>0</v>
      </c>
    </row>
    <row r="17" spans="1:17" x14ac:dyDescent="0.2">
      <c r="A17" s="20"/>
      <c r="Q17" s="21"/>
    </row>
    <row r="18" spans="1:17" x14ac:dyDescent="0.2">
      <c r="A18" s="20"/>
      <c r="Q18" s="21"/>
    </row>
    <row r="19" spans="1:17" x14ac:dyDescent="0.2">
      <c r="A19" s="20"/>
      <c r="Q19" s="21"/>
    </row>
    <row r="20" spans="1:17" x14ac:dyDescent="0.2">
      <c r="A20" s="20"/>
      <c r="Q20" s="21"/>
    </row>
    <row r="21" spans="1:17" x14ac:dyDescent="0.2">
      <c r="A21" s="20"/>
      <c r="Q21" s="21"/>
    </row>
    <row r="22" spans="1:17" x14ac:dyDescent="0.2">
      <c r="A22" s="20"/>
      <c r="Q22" s="21"/>
    </row>
    <row r="23" spans="1:17" ht="12" thickBot="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</row>
  </sheetData>
  <mergeCells count="15">
    <mergeCell ref="B16:C16"/>
    <mergeCell ref="A6:Q6"/>
    <mergeCell ref="A7:A8"/>
    <mergeCell ref="B7:B8"/>
    <mergeCell ref="C7:C8"/>
    <mergeCell ref="E7:E8"/>
    <mergeCell ref="F7:J7"/>
    <mergeCell ref="K7:N7"/>
    <mergeCell ref="P7:Q7"/>
    <mergeCell ref="D7:D8"/>
    <mergeCell ref="A1:Q1"/>
    <mergeCell ref="A2:Q2"/>
    <mergeCell ref="A3:Q3"/>
    <mergeCell ref="A4:Q4"/>
    <mergeCell ref="A5:Q5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Yash Pal</cp:lastModifiedBy>
  <cp:lastPrinted>2023-09-16T09:35:41Z</cp:lastPrinted>
  <dcterms:modified xsi:type="dcterms:W3CDTF">2024-06-06T10:21:06Z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2023-06-06T09:19:46Z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8e5427cd-8cbb-44de-9f12-69f771b4b4bc</vt:lpwstr>
  </property>
  <property fmtid="{D5CDD505-2E9C-101B-9397-08002B2CF9AE}" pid="7" name="MSIP_Label_defa4170-0d19-0005-0004-bc88714345d2_ActionId">
    <vt:lpwstr>b0571b25-ceb5-41c0-a8c5-c5a7f8ae6aaa</vt:lpwstr>
  </property>
  <property fmtid="{D5CDD505-2E9C-101B-9397-08002B2CF9AE}" pid="8" name="MSIP_Label_defa4170-0d19-0005-0004-bc88714345d2_ContentBits">
    <vt:lpwstr>0</vt:lpwstr>
  </property>
</Properties>
</file>